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15" activeTab="0"/>
  </bookViews>
  <sheets>
    <sheet name="R5・6年度任継P計算シート" sheetId="1" r:id="rId1"/>
    <sheet name="R2～4年度任継P計算シート" sheetId="2" r:id="rId2"/>
    <sheet name="31年度任継P計算シート" sheetId="3" r:id="rId3"/>
    <sheet name="29･30年度任継P計算シート" sheetId="4" r:id="rId4"/>
    <sheet name="28年度任継P計算シート" sheetId="5" r:id="rId5"/>
  </sheets>
  <definedNames/>
  <calcPr fullCalcOnLoad="1"/>
</workbook>
</file>

<file path=xl/sharedStrings.xml><?xml version="1.0" encoding="utf-8"?>
<sst xmlns="http://schemas.openxmlformats.org/spreadsheetml/2006/main" count="155" uniqueCount="34">
  <si>
    <t>退職後の任意継続保険料</t>
  </si>
  <si>
    <t>健康保険料</t>
  </si>
  <si>
    <t>×</t>
  </si>
  <si>
    <t>円</t>
  </si>
  <si>
    <t>介護保険料</t>
  </si>
  <si>
    <t>退職時の標準報酬月額</t>
  </si>
  <si>
    <t>千円</t>
  </si>
  <si>
    <t>標準報酬月額</t>
  </si>
  <si>
    <t>給与明細の保険料控除額を</t>
  </si>
  <si>
    <t>青枠①②に入力して下さい。</t>
  </si>
  <si>
    <t>注1</t>
  </si>
  <si>
    <t>毎月の保険料算出の基礎となる給与は、一定時期の平均額をもとに決定しており、ここで試算</t>
  </si>
  <si>
    <t>した保険料と異なることがありますのでお含みおきください。</t>
  </si>
  <si>
    <t>注2</t>
  </si>
  <si>
    <t>注3</t>
  </si>
  <si>
    <t>40歳～65歳未満の方は、介護保険料も徴収されます。</t>
  </si>
  <si>
    <t>注4</t>
  </si>
  <si>
    <t>前月分の保険料が毎月の給与から差し引かれています。従って月末に退職する場合、前月分と</t>
  </si>
  <si>
    <t>退職月の2ヶ月分の保険料が差し引かれることになります。</t>
  </si>
  <si>
    <t>任意継続保険料月額</t>
  </si>
  <si>
    <t>② 介護保険料</t>
  </si>
  <si>
    <t>任意継続保険料の上限は標準報酬月額410千円です。410千円超の方は410千円で保険料は算出</t>
  </si>
  <si>
    <t>*上限は410千円です。</t>
  </si>
  <si>
    <t>① 健康保険料</t>
  </si>
  <si>
    <t>されます。健康保険料額上限31,980円,介護保険料額上限4,920円です。</t>
  </si>
  <si>
    <t>① 健康保険料</t>
  </si>
  <si>
    <t>② 介護保険料</t>
  </si>
  <si>
    <t>*上限は410千円です。</t>
  </si>
  <si>
    <t>任意継続保険料の上限は標準報酬月額410千円です。410千円超の方は410千円で保険料は算出</t>
  </si>
  <si>
    <t>されます。健康保険料額上限31,980円,介護保険料額上限5,412円です。</t>
  </si>
  <si>
    <t>② 介護保険料</t>
  </si>
  <si>
    <t>されます。健康保険料額上限31,980円,介護保険料額上限7,544円です。</t>
  </si>
  <si>
    <t>② 介護保険料</t>
  </si>
  <si>
    <t>されます。健康保険料額上限35,260円,介護保険料額上限7,544円です。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</si>
</sst>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name val="ＭＳ ゴシック"/>
      <family val="3"/>
    </font>
    <font>
      <b/>
      <sz val="12"/>
      <name val="ＤＦ平成明朝体W3"/>
      <family val="3"/>
    </font>
    <font>
      <sz val="12"/>
      <name val="ＤＦ平成明朝体W3"/>
      <family val="3"/>
    </font>
    <font>
      <sz val="11"/>
      <name val="ＤＦ平成明朝体W3"/>
      <family val="3"/>
    </font>
    <font>
      <b/>
      <sz val="11"/>
      <color indexed="18"/>
      <name val="ＤＦ平成明朝体W3"/>
      <family val="3"/>
    </font>
    <font>
      <sz val="14"/>
      <color indexed="12"/>
      <name val="ＤＦ平成明朝体W3"/>
      <family val="3"/>
    </font>
    <font>
      <b/>
      <sz val="11"/>
      <name val="ＤＦ平成明朝体W3"/>
      <family val="3"/>
    </font>
    <font>
      <b/>
      <sz val="14"/>
      <name val="ＤＦ平成明朝体W3"/>
      <family val="3"/>
    </font>
    <font>
      <sz val="9"/>
      <name val="ＤＦ平成明朝体W3"/>
      <family val="3"/>
    </font>
    <font>
      <sz val="10"/>
      <name val="ＤＦ平成明朝体W3"/>
      <family val="3"/>
    </font>
    <font>
      <sz val="8"/>
      <name val="ＤＦ平成明朝体W3"/>
      <family val="3"/>
    </font>
    <font>
      <b/>
      <sz val="18"/>
      <name val="ＤＦ平成明朝体W3"/>
      <family val="3"/>
    </font>
    <font>
      <sz val="14"/>
      <name val="ＤＦ平成明朝体W3"/>
      <family val="3"/>
    </font>
    <font>
      <sz val="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b/>
      <sz val="18"/>
      <color indexed="12"/>
      <name val="ＭＳ Ｐゴシック"/>
      <family val="3"/>
    </font>
    <font>
      <b/>
      <sz val="18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medium">
        <color indexed="12"/>
      </bottom>
    </border>
    <border>
      <left style="thick">
        <color indexed="12"/>
      </left>
      <right style="thick">
        <color indexed="12"/>
      </right>
      <top style="medium">
        <color indexed="12"/>
      </top>
      <bottom style="thick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38" fontId="3" fillId="0" borderId="0" xfId="48" applyFont="1" applyBorder="1" applyAlignment="1">
      <alignment horizontal="center" vertical="center"/>
    </xf>
    <xf numFmtId="0" fontId="10" fillId="0" borderId="0" xfId="0" applyFont="1" applyAlignment="1">
      <alignment/>
    </xf>
    <xf numFmtId="38" fontId="4" fillId="33" borderId="10" xfId="48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8" fontId="3" fillId="34" borderId="11" xfId="48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35" borderId="0" xfId="0" applyFont="1" applyFill="1" applyAlignment="1">
      <alignment horizontal="left" vertical="center"/>
    </xf>
    <xf numFmtId="38" fontId="3" fillId="0" borderId="0" xfId="0" applyNumberFormat="1" applyFont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center"/>
    </xf>
    <xf numFmtId="38" fontId="3" fillId="0" borderId="0" xfId="48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38" fontId="5" fillId="0" borderId="15" xfId="48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7" fillId="34" borderId="11" xfId="48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38" fontId="11" fillId="34" borderId="1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9</xdr:col>
      <xdr:colOff>1304925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23900" y="0"/>
          <a:ext cx="7229475" cy="8953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800" b="1" i="0" u="none" baseline="0">
              <a:solidFill>
                <a:srgbClr val="0000FF"/>
              </a:solidFill>
            </a:rPr>
            <a:t>退職後の任意継続保険料計算シート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&lt;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R5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･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年度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&gt;</a:t>
          </a:r>
        </a:p>
      </xdr:txBody>
    </xdr:sp>
    <xdr:clientData/>
  </xdr:twoCellAnchor>
  <xdr:twoCellAnchor>
    <xdr:from>
      <xdr:col>7</xdr:col>
      <xdr:colOff>428625</xdr:colOff>
      <xdr:row>8</xdr:row>
      <xdr:rowOff>0</xdr:rowOff>
    </xdr:from>
    <xdr:to>
      <xdr:col>8</xdr:col>
      <xdr:colOff>152400</xdr:colOff>
      <xdr:row>12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296025" y="2247900"/>
          <a:ext cx="171450" cy="1209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11</xdr:row>
      <xdr:rowOff>123825</xdr:rowOff>
    </xdr:from>
    <xdr:to>
      <xdr:col>5</xdr:col>
      <xdr:colOff>942975</xdr:colOff>
      <xdr:row>12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552825" y="3267075"/>
          <a:ext cx="704850" cy="266700"/>
        </a:xfrm>
        <a:prstGeom prst="rightArrow">
          <a:avLst/>
        </a:prstGeom>
        <a:solidFill>
          <a:srgbClr val="FFCC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7</xdr:row>
      <xdr:rowOff>123825</xdr:rowOff>
    </xdr:from>
    <xdr:to>
      <xdr:col>5</xdr:col>
      <xdr:colOff>942975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552825" y="2105025"/>
          <a:ext cx="704850" cy="266700"/>
        </a:xfrm>
        <a:prstGeom prst="rightArrow">
          <a:avLst/>
        </a:prstGeom>
        <a:solidFill>
          <a:srgbClr val="FFCC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123825</xdr:rowOff>
    </xdr:from>
    <xdr:to>
      <xdr:col>5</xdr:col>
      <xdr:colOff>942975</xdr:colOff>
      <xdr:row>15</xdr:row>
      <xdr:rowOff>390525</xdr:rowOff>
    </xdr:to>
    <xdr:sp>
      <xdr:nvSpPr>
        <xdr:cNvPr id="5" name="AutoShape 5"/>
        <xdr:cNvSpPr>
          <a:spLocks/>
        </xdr:cNvSpPr>
      </xdr:nvSpPr>
      <xdr:spPr>
        <a:xfrm>
          <a:off x="3552825" y="4391025"/>
          <a:ext cx="704850" cy="266700"/>
        </a:xfrm>
        <a:prstGeom prst="rightArrow">
          <a:avLst/>
        </a:prstGeom>
        <a:solidFill>
          <a:srgbClr val="FFCC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9</xdr:col>
      <xdr:colOff>1304925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23900" y="0"/>
          <a:ext cx="7229475" cy="8953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800" b="1" i="0" u="none" baseline="0">
              <a:solidFill>
                <a:srgbClr val="0000FF"/>
              </a:solidFill>
            </a:rPr>
            <a:t>退職後の任意継続保険料計算シート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&lt;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R2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～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年度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&gt;</a:t>
          </a:r>
        </a:p>
      </xdr:txBody>
    </xdr:sp>
    <xdr:clientData/>
  </xdr:twoCellAnchor>
  <xdr:twoCellAnchor>
    <xdr:from>
      <xdr:col>7</xdr:col>
      <xdr:colOff>428625</xdr:colOff>
      <xdr:row>8</xdr:row>
      <xdr:rowOff>0</xdr:rowOff>
    </xdr:from>
    <xdr:to>
      <xdr:col>8</xdr:col>
      <xdr:colOff>152400</xdr:colOff>
      <xdr:row>12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296025" y="2247900"/>
          <a:ext cx="171450" cy="1209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11</xdr:row>
      <xdr:rowOff>123825</xdr:rowOff>
    </xdr:from>
    <xdr:to>
      <xdr:col>5</xdr:col>
      <xdr:colOff>942975</xdr:colOff>
      <xdr:row>12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552825" y="3267075"/>
          <a:ext cx="704850" cy="266700"/>
        </a:xfrm>
        <a:prstGeom prst="rightArrow">
          <a:avLst/>
        </a:prstGeom>
        <a:solidFill>
          <a:srgbClr val="FFCC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7</xdr:row>
      <xdr:rowOff>123825</xdr:rowOff>
    </xdr:from>
    <xdr:to>
      <xdr:col>5</xdr:col>
      <xdr:colOff>942975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552825" y="2105025"/>
          <a:ext cx="704850" cy="266700"/>
        </a:xfrm>
        <a:prstGeom prst="rightArrow">
          <a:avLst/>
        </a:prstGeom>
        <a:solidFill>
          <a:srgbClr val="FFCC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123825</xdr:rowOff>
    </xdr:from>
    <xdr:to>
      <xdr:col>5</xdr:col>
      <xdr:colOff>942975</xdr:colOff>
      <xdr:row>15</xdr:row>
      <xdr:rowOff>390525</xdr:rowOff>
    </xdr:to>
    <xdr:sp>
      <xdr:nvSpPr>
        <xdr:cNvPr id="5" name="AutoShape 5"/>
        <xdr:cNvSpPr>
          <a:spLocks/>
        </xdr:cNvSpPr>
      </xdr:nvSpPr>
      <xdr:spPr>
        <a:xfrm>
          <a:off x="3552825" y="4391025"/>
          <a:ext cx="704850" cy="266700"/>
        </a:xfrm>
        <a:prstGeom prst="rightArrow">
          <a:avLst/>
        </a:prstGeom>
        <a:solidFill>
          <a:srgbClr val="FFCC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9</xdr:col>
      <xdr:colOff>1304925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23900" y="0"/>
          <a:ext cx="7229475" cy="8953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800" b="1" i="0" u="none" baseline="0">
              <a:solidFill>
                <a:srgbClr val="0000FF"/>
              </a:solidFill>
            </a:rPr>
            <a:t>退職後の任意継続保険料計算シート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&lt;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年度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&gt;</a:t>
          </a:r>
        </a:p>
      </xdr:txBody>
    </xdr:sp>
    <xdr:clientData/>
  </xdr:twoCellAnchor>
  <xdr:twoCellAnchor>
    <xdr:from>
      <xdr:col>7</xdr:col>
      <xdr:colOff>428625</xdr:colOff>
      <xdr:row>8</xdr:row>
      <xdr:rowOff>0</xdr:rowOff>
    </xdr:from>
    <xdr:to>
      <xdr:col>8</xdr:col>
      <xdr:colOff>152400</xdr:colOff>
      <xdr:row>12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296025" y="2247900"/>
          <a:ext cx="171450" cy="1209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11</xdr:row>
      <xdr:rowOff>123825</xdr:rowOff>
    </xdr:from>
    <xdr:to>
      <xdr:col>5</xdr:col>
      <xdr:colOff>942975</xdr:colOff>
      <xdr:row>12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552825" y="3267075"/>
          <a:ext cx="704850" cy="266700"/>
        </a:xfrm>
        <a:prstGeom prst="rightArrow">
          <a:avLst/>
        </a:prstGeom>
        <a:solidFill>
          <a:srgbClr val="FFCC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7</xdr:row>
      <xdr:rowOff>123825</xdr:rowOff>
    </xdr:from>
    <xdr:to>
      <xdr:col>5</xdr:col>
      <xdr:colOff>942975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552825" y="2105025"/>
          <a:ext cx="704850" cy="266700"/>
        </a:xfrm>
        <a:prstGeom prst="rightArrow">
          <a:avLst/>
        </a:prstGeom>
        <a:solidFill>
          <a:srgbClr val="FFCC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123825</xdr:rowOff>
    </xdr:from>
    <xdr:to>
      <xdr:col>5</xdr:col>
      <xdr:colOff>942975</xdr:colOff>
      <xdr:row>15</xdr:row>
      <xdr:rowOff>390525</xdr:rowOff>
    </xdr:to>
    <xdr:sp>
      <xdr:nvSpPr>
        <xdr:cNvPr id="5" name="AutoShape 5"/>
        <xdr:cNvSpPr>
          <a:spLocks/>
        </xdr:cNvSpPr>
      </xdr:nvSpPr>
      <xdr:spPr>
        <a:xfrm>
          <a:off x="3552825" y="4391025"/>
          <a:ext cx="704850" cy="266700"/>
        </a:xfrm>
        <a:prstGeom prst="rightArrow">
          <a:avLst/>
        </a:prstGeom>
        <a:solidFill>
          <a:srgbClr val="FFCC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9</xdr:col>
      <xdr:colOff>1304925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23900" y="0"/>
          <a:ext cx="7229475" cy="8953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800" b="1" i="0" u="none" baseline="0">
              <a:solidFill>
                <a:srgbClr val="0000FF"/>
              </a:solidFill>
            </a:rPr>
            <a:t>退職後の任意継続保険料計算シート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&lt;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･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年度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&gt;</a:t>
          </a:r>
        </a:p>
      </xdr:txBody>
    </xdr:sp>
    <xdr:clientData/>
  </xdr:twoCellAnchor>
  <xdr:twoCellAnchor>
    <xdr:from>
      <xdr:col>7</xdr:col>
      <xdr:colOff>428625</xdr:colOff>
      <xdr:row>8</xdr:row>
      <xdr:rowOff>0</xdr:rowOff>
    </xdr:from>
    <xdr:to>
      <xdr:col>8</xdr:col>
      <xdr:colOff>152400</xdr:colOff>
      <xdr:row>12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296025" y="2247900"/>
          <a:ext cx="171450" cy="1209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11</xdr:row>
      <xdr:rowOff>123825</xdr:rowOff>
    </xdr:from>
    <xdr:to>
      <xdr:col>5</xdr:col>
      <xdr:colOff>942975</xdr:colOff>
      <xdr:row>12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552825" y="3267075"/>
          <a:ext cx="704850" cy="266700"/>
        </a:xfrm>
        <a:prstGeom prst="rightArrow">
          <a:avLst/>
        </a:prstGeom>
        <a:solidFill>
          <a:srgbClr val="FFCC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7</xdr:row>
      <xdr:rowOff>123825</xdr:rowOff>
    </xdr:from>
    <xdr:to>
      <xdr:col>5</xdr:col>
      <xdr:colOff>942975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552825" y="2105025"/>
          <a:ext cx="704850" cy="266700"/>
        </a:xfrm>
        <a:prstGeom prst="rightArrow">
          <a:avLst/>
        </a:prstGeom>
        <a:solidFill>
          <a:srgbClr val="FFCC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123825</xdr:rowOff>
    </xdr:from>
    <xdr:to>
      <xdr:col>5</xdr:col>
      <xdr:colOff>942975</xdr:colOff>
      <xdr:row>15</xdr:row>
      <xdr:rowOff>390525</xdr:rowOff>
    </xdr:to>
    <xdr:sp>
      <xdr:nvSpPr>
        <xdr:cNvPr id="5" name="AutoShape 5"/>
        <xdr:cNvSpPr>
          <a:spLocks/>
        </xdr:cNvSpPr>
      </xdr:nvSpPr>
      <xdr:spPr>
        <a:xfrm>
          <a:off x="3552825" y="4391025"/>
          <a:ext cx="704850" cy="266700"/>
        </a:xfrm>
        <a:prstGeom prst="rightArrow">
          <a:avLst/>
        </a:prstGeom>
        <a:solidFill>
          <a:srgbClr val="FFCC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9</xdr:col>
      <xdr:colOff>1304925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23900" y="0"/>
          <a:ext cx="7229475" cy="8953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800" b="1" i="0" u="none" baseline="0">
              <a:solidFill>
                <a:srgbClr val="0000FF"/>
              </a:solidFill>
            </a:rPr>
            <a:t>退職後の任意継続保険料計算シート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&lt;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年度</a:t>
          </a:r>
          <a:r>
            <a:rPr lang="en-US" cap="none" sz="18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&gt;</a:t>
          </a:r>
        </a:p>
      </xdr:txBody>
    </xdr:sp>
    <xdr:clientData/>
  </xdr:twoCellAnchor>
  <xdr:twoCellAnchor>
    <xdr:from>
      <xdr:col>7</xdr:col>
      <xdr:colOff>428625</xdr:colOff>
      <xdr:row>8</xdr:row>
      <xdr:rowOff>0</xdr:rowOff>
    </xdr:from>
    <xdr:to>
      <xdr:col>8</xdr:col>
      <xdr:colOff>152400</xdr:colOff>
      <xdr:row>12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6296025" y="2247900"/>
          <a:ext cx="171450" cy="1209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11</xdr:row>
      <xdr:rowOff>123825</xdr:rowOff>
    </xdr:from>
    <xdr:to>
      <xdr:col>5</xdr:col>
      <xdr:colOff>942975</xdr:colOff>
      <xdr:row>12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552825" y="3267075"/>
          <a:ext cx="704850" cy="266700"/>
        </a:xfrm>
        <a:prstGeom prst="rightArrow">
          <a:avLst/>
        </a:prstGeom>
        <a:solidFill>
          <a:srgbClr val="FFCC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7</xdr:row>
      <xdr:rowOff>123825</xdr:rowOff>
    </xdr:from>
    <xdr:to>
      <xdr:col>5</xdr:col>
      <xdr:colOff>942975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3552825" y="2105025"/>
          <a:ext cx="704850" cy="266700"/>
        </a:xfrm>
        <a:prstGeom prst="rightArrow">
          <a:avLst/>
        </a:prstGeom>
        <a:solidFill>
          <a:srgbClr val="FFCC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15</xdr:row>
      <xdr:rowOff>123825</xdr:rowOff>
    </xdr:from>
    <xdr:to>
      <xdr:col>5</xdr:col>
      <xdr:colOff>942975</xdr:colOff>
      <xdr:row>15</xdr:row>
      <xdr:rowOff>390525</xdr:rowOff>
    </xdr:to>
    <xdr:sp>
      <xdr:nvSpPr>
        <xdr:cNvPr id="5" name="AutoShape 5"/>
        <xdr:cNvSpPr>
          <a:spLocks/>
        </xdr:cNvSpPr>
      </xdr:nvSpPr>
      <xdr:spPr>
        <a:xfrm>
          <a:off x="3552825" y="4391025"/>
          <a:ext cx="704850" cy="266700"/>
        </a:xfrm>
        <a:prstGeom prst="rightArrow">
          <a:avLst/>
        </a:prstGeom>
        <a:solidFill>
          <a:srgbClr val="FFCC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4"/>
  <sheetViews>
    <sheetView tabSelected="1" zoomScale="80" zoomScaleNormal="80" zoomScalePageLayoutView="0" workbookViewId="0" topLeftCell="A1">
      <selection activeCell="A1" sqref="A1"/>
    </sheetView>
  </sheetViews>
  <sheetFormatPr defaultColWidth="8.796875" defaultRowHeight="14.25"/>
  <cols>
    <col min="1" max="1" width="4.5" style="1" bestFit="1" customWidth="1"/>
    <col min="2" max="2" width="14.8984375" style="1" customWidth="1"/>
    <col min="3" max="3" width="3" style="1" customWidth="1"/>
    <col min="4" max="4" width="3.5" style="1" customWidth="1"/>
    <col min="5" max="5" width="8.8984375" style="1" customWidth="1"/>
    <col min="6" max="6" width="12.8984375" style="1" customWidth="1"/>
    <col min="7" max="7" width="13.8984375" style="1" customWidth="1"/>
    <col min="8" max="8" width="4.69921875" style="1" customWidth="1"/>
    <col min="9" max="9" width="3.5" style="1" customWidth="1"/>
    <col min="10" max="10" width="19.69921875" style="1" bestFit="1" customWidth="1"/>
    <col min="11" max="11" width="6.59765625" style="1" customWidth="1"/>
    <col min="12" max="16384" width="9" style="1" customWidth="1"/>
  </cols>
  <sheetData>
    <row r="1" ht="19.5" customHeight="1"/>
    <row r="2" ht="45.75" customHeight="1"/>
    <row r="3" ht="24" customHeight="1"/>
    <row r="4" spans="1:10" ht="18" customHeight="1">
      <c r="A4" s="34" t="s">
        <v>8</v>
      </c>
      <c r="C4" s="34"/>
      <c r="D4" s="34"/>
      <c r="E4" s="34"/>
      <c r="G4" s="45" t="s">
        <v>0</v>
      </c>
      <c r="H4" s="45"/>
      <c r="I4" s="45"/>
      <c r="J4" s="45"/>
    </row>
    <row r="5" spans="1:10" ht="18" customHeight="1">
      <c r="A5" s="34" t="s">
        <v>9</v>
      </c>
      <c r="C5" s="34"/>
      <c r="D5" s="34"/>
      <c r="E5" s="34"/>
      <c r="G5" s="46"/>
      <c r="H5" s="46"/>
      <c r="I5" s="46"/>
      <c r="J5" s="46"/>
    </row>
    <row r="6" spans="2:5" ht="9.75" customHeight="1" thickBot="1">
      <c r="B6" s="3"/>
      <c r="C6" s="3"/>
      <c r="D6" s="3"/>
      <c r="E6" s="3"/>
    </row>
    <row r="7" spans="2:7" ht="21" customHeight="1" thickBot="1" thickTop="1">
      <c r="B7" s="4" t="s">
        <v>23</v>
      </c>
      <c r="E7" s="5"/>
      <c r="G7" s="6" t="s">
        <v>1</v>
      </c>
    </row>
    <row r="8" spans="2:10" ht="21" customHeight="1" thickBot="1" thickTop="1">
      <c r="B8" s="38"/>
      <c r="D8" s="40" t="s">
        <v>2</v>
      </c>
      <c r="E8" s="8">
        <v>86</v>
      </c>
      <c r="G8" s="41">
        <f>IF(B8&gt;13530,13530*E8/E9,B8*E8/E9)</f>
        <v>0</v>
      </c>
      <c r="H8" s="9"/>
      <c r="J8" s="47" t="s">
        <v>19</v>
      </c>
    </row>
    <row r="9" spans="2:10" ht="21.75" customHeight="1" thickBot="1" thickTop="1">
      <c r="B9" s="39"/>
      <c r="C9" s="10" t="s">
        <v>3</v>
      </c>
      <c r="D9" s="40"/>
      <c r="E9" s="11">
        <v>33</v>
      </c>
      <c r="G9" s="41"/>
      <c r="H9" s="10" t="s">
        <v>3</v>
      </c>
      <c r="J9" s="48"/>
    </row>
    <row r="10" spans="2:10" ht="27" customHeight="1" thickBot="1" thickTop="1">
      <c r="B10" s="12"/>
      <c r="C10" s="13"/>
      <c r="D10" s="7"/>
      <c r="E10" s="11"/>
      <c r="G10" s="12"/>
      <c r="H10" s="13"/>
      <c r="J10" s="49">
        <f>G8+G12</f>
        <v>0</v>
      </c>
    </row>
    <row r="11" spans="2:11" ht="21.75" customHeight="1" thickBot="1" thickTop="1">
      <c r="B11" s="14" t="s">
        <v>32</v>
      </c>
      <c r="C11" s="13"/>
      <c r="D11" s="15"/>
      <c r="E11" s="5"/>
      <c r="G11" s="16" t="s">
        <v>4</v>
      </c>
      <c r="H11" s="13"/>
      <c r="J11" s="49"/>
      <c r="K11" s="10" t="s">
        <v>3</v>
      </c>
    </row>
    <row r="12" spans="2:8" ht="21.75" customHeight="1" thickBot="1" thickTop="1">
      <c r="B12" s="38"/>
      <c r="C12" s="13"/>
      <c r="D12" s="40" t="s">
        <v>2</v>
      </c>
      <c r="E12" s="8">
        <v>18.4</v>
      </c>
      <c r="G12" s="41">
        <f>IF(B12&gt;3772,3772*E12/E13,B12*E12/E13)</f>
        <v>0</v>
      </c>
      <c r="H12" s="13"/>
    </row>
    <row r="13" spans="2:8" ht="21" customHeight="1" thickBot="1" thickTop="1">
      <c r="B13" s="39"/>
      <c r="C13" s="10" t="s">
        <v>3</v>
      </c>
      <c r="D13" s="40"/>
      <c r="E13" s="11">
        <v>9.2</v>
      </c>
      <c r="G13" s="41"/>
      <c r="H13" s="10" t="s">
        <v>3</v>
      </c>
    </row>
    <row r="14" spans="2:10" ht="24.75" customHeight="1" thickTop="1">
      <c r="B14" s="35"/>
      <c r="E14" s="31"/>
      <c r="G14" s="2"/>
      <c r="H14" s="13"/>
      <c r="J14" s="31"/>
    </row>
    <row r="15" spans="2:9" ht="21" customHeight="1">
      <c r="B15" s="42" t="s">
        <v>5</v>
      </c>
      <c r="C15" s="43"/>
      <c r="D15" s="44"/>
      <c r="E15" s="17"/>
      <c r="F15" s="18"/>
      <c r="G15" s="42" t="s">
        <v>7</v>
      </c>
      <c r="H15" s="44"/>
      <c r="I15" s="19"/>
    </row>
    <row r="16" spans="2:8" ht="42" customHeight="1">
      <c r="B16" s="20">
        <f>B8/E9</f>
        <v>0</v>
      </c>
      <c r="C16" s="21" t="s">
        <v>6</v>
      </c>
      <c r="D16" s="22"/>
      <c r="E16" s="23"/>
      <c r="G16" s="24">
        <f>IF(B16&gt;410,13530/E9,B8/E9)</f>
        <v>0</v>
      </c>
      <c r="H16" s="25" t="s">
        <v>6</v>
      </c>
    </row>
    <row r="17" spans="2:10" ht="26.25" customHeight="1">
      <c r="B17" s="26"/>
      <c r="C17" s="27"/>
      <c r="D17" s="7"/>
      <c r="E17" s="23"/>
      <c r="F17" s="28"/>
      <c r="G17" s="33" t="s">
        <v>22</v>
      </c>
      <c r="H17" s="13"/>
      <c r="J17" s="29"/>
    </row>
    <row r="18" spans="1:11" s="36" customFormat="1" ht="18.75" customHeight="1">
      <c r="A18" s="30" t="s">
        <v>10</v>
      </c>
      <c r="B18" s="30" t="s">
        <v>11</v>
      </c>
      <c r="C18" s="30"/>
      <c r="D18" s="30"/>
      <c r="E18" s="30"/>
      <c r="F18" s="30"/>
      <c r="G18" s="30"/>
      <c r="H18" s="30"/>
      <c r="I18" s="30"/>
      <c r="J18" s="30"/>
      <c r="K18" s="30"/>
    </row>
    <row r="19" spans="1:11" s="36" customFormat="1" ht="18.75" customHeight="1">
      <c r="A19" s="30"/>
      <c r="B19" s="30" t="s">
        <v>12</v>
      </c>
      <c r="C19" s="30"/>
      <c r="D19" s="30"/>
      <c r="E19" s="30"/>
      <c r="F19" s="30"/>
      <c r="G19" s="30"/>
      <c r="H19" s="30"/>
      <c r="I19" s="30"/>
      <c r="J19" s="30"/>
      <c r="K19" s="30"/>
    </row>
    <row r="20" spans="1:11" s="36" customFormat="1" ht="18.75" customHeight="1">
      <c r="A20" s="30" t="s">
        <v>13</v>
      </c>
      <c r="B20" s="30" t="s">
        <v>21</v>
      </c>
      <c r="C20" s="30"/>
      <c r="D20" s="30"/>
      <c r="E20" s="30"/>
      <c r="F20" s="30"/>
      <c r="G20" s="30"/>
      <c r="H20" s="30"/>
      <c r="I20" s="30"/>
      <c r="J20" s="30"/>
      <c r="K20" s="30"/>
    </row>
    <row r="21" spans="1:11" s="37" customFormat="1" ht="18.75" customHeight="1">
      <c r="A21" s="30"/>
      <c r="B21" s="30" t="s">
        <v>33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1:11" s="36" customFormat="1" ht="18.75" customHeight="1">
      <c r="A22" s="30" t="s">
        <v>14</v>
      </c>
      <c r="B22" s="30" t="s">
        <v>15</v>
      </c>
      <c r="C22" s="30"/>
      <c r="D22" s="30"/>
      <c r="E22" s="30"/>
      <c r="F22" s="30"/>
      <c r="G22" s="30"/>
      <c r="H22" s="30"/>
      <c r="I22" s="30"/>
      <c r="J22" s="30"/>
      <c r="K22" s="30"/>
    </row>
    <row r="23" spans="1:11" s="36" customFormat="1" ht="18.75" customHeight="1">
      <c r="A23" s="30" t="s">
        <v>16</v>
      </c>
      <c r="B23" s="30" t="s">
        <v>17</v>
      </c>
      <c r="C23" s="30"/>
      <c r="D23" s="30"/>
      <c r="E23" s="30"/>
      <c r="F23" s="30"/>
      <c r="G23" s="30"/>
      <c r="H23" s="30"/>
      <c r="I23" s="30"/>
      <c r="J23" s="30"/>
      <c r="K23" s="30"/>
    </row>
    <row r="24" spans="1:11" s="36" customFormat="1" ht="18.75" customHeight="1">
      <c r="A24" s="30"/>
      <c r="B24" s="30" t="s">
        <v>18</v>
      </c>
      <c r="C24" s="30"/>
      <c r="D24" s="30"/>
      <c r="E24" s="30"/>
      <c r="F24" s="30"/>
      <c r="G24" s="30"/>
      <c r="H24" s="30"/>
      <c r="I24" s="30"/>
      <c r="J24" s="30"/>
      <c r="K24" s="30"/>
    </row>
    <row r="25" ht="21" customHeight="1"/>
    <row r="26" ht="21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11">
    <mergeCell ref="J10:J11"/>
    <mergeCell ref="B12:B13"/>
    <mergeCell ref="D12:D13"/>
    <mergeCell ref="G12:G13"/>
    <mergeCell ref="B15:D15"/>
    <mergeCell ref="G15:H15"/>
    <mergeCell ref="G4:J5"/>
    <mergeCell ref="B8:B9"/>
    <mergeCell ref="D8:D9"/>
    <mergeCell ref="G8:G9"/>
    <mergeCell ref="J8:J9"/>
  </mergeCells>
  <printOptions/>
  <pageMargins left="0.39" right="0.28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4"/>
  <sheetViews>
    <sheetView zoomScale="80" zoomScaleNormal="80" zoomScalePageLayoutView="0" workbookViewId="0" topLeftCell="A1">
      <selection activeCell="B23" sqref="B23"/>
    </sheetView>
  </sheetViews>
  <sheetFormatPr defaultColWidth="8.796875" defaultRowHeight="14.25"/>
  <cols>
    <col min="1" max="1" width="4.5" style="1" bestFit="1" customWidth="1"/>
    <col min="2" max="2" width="14.8984375" style="1" customWidth="1"/>
    <col min="3" max="3" width="3" style="1" customWidth="1"/>
    <col min="4" max="4" width="3.5" style="1" customWidth="1"/>
    <col min="5" max="5" width="8.8984375" style="1" customWidth="1"/>
    <col min="6" max="6" width="12.8984375" style="1" customWidth="1"/>
    <col min="7" max="7" width="13.8984375" style="1" customWidth="1"/>
    <col min="8" max="8" width="4.69921875" style="1" customWidth="1"/>
    <col min="9" max="9" width="3.5" style="1" customWidth="1"/>
    <col min="10" max="10" width="19.69921875" style="1" bestFit="1" customWidth="1"/>
    <col min="11" max="11" width="6.59765625" style="1" customWidth="1"/>
    <col min="12" max="16384" width="9" style="1" customWidth="1"/>
  </cols>
  <sheetData>
    <row r="1" ht="19.5" customHeight="1"/>
    <row r="2" ht="45.75" customHeight="1"/>
    <row r="3" ht="24" customHeight="1"/>
    <row r="4" spans="1:10" ht="18" customHeight="1">
      <c r="A4" s="34" t="s">
        <v>8</v>
      </c>
      <c r="C4" s="34"/>
      <c r="D4" s="34"/>
      <c r="E4" s="34"/>
      <c r="G4" s="45" t="s">
        <v>0</v>
      </c>
      <c r="H4" s="45"/>
      <c r="I4" s="45"/>
      <c r="J4" s="45"/>
    </row>
    <row r="5" spans="1:10" ht="18" customHeight="1">
      <c r="A5" s="34" t="s">
        <v>9</v>
      </c>
      <c r="C5" s="34"/>
      <c r="D5" s="34"/>
      <c r="E5" s="34"/>
      <c r="G5" s="46"/>
      <c r="H5" s="46"/>
      <c r="I5" s="46"/>
      <c r="J5" s="46"/>
    </row>
    <row r="6" spans="2:5" ht="9.75" customHeight="1" thickBot="1">
      <c r="B6" s="3"/>
      <c r="C6" s="3"/>
      <c r="D6" s="3"/>
      <c r="E6" s="3"/>
    </row>
    <row r="7" spans="2:7" ht="21" customHeight="1" thickBot="1" thickTop="1">
      <c r="B7" s="4" t="s">
        <v>23</v>
      </c>
      <c r="E7" s="5"/>
      <c r="G7" s="6" t="s">
        <v>1</v>
      </c>
    </row>
    <row r="8" spans="2:10" ht="21" customHeight="1" thickBot="1" thickTop="1">
      <c r="B8" s="38"/>
      <c r="D8" s="40" t="s">
        <v>2</v>
      </c>
      <c r="E8" s="8">
        <v>78</v>
      </c>
      <c r="G8" s="41">
        <f>IF(B8&gt;11890,11890*E8/E9,B8*E8/E9)</f>
        <v>0</v>
      </c>
      <c r="H8" s="9"/>
      <c r="J8" s="47" t="s">
        <v>19</v>
      </c>
    </row>
    <row r="9" spans="2:10" ht="21.75" customHeight="1" thickBot="1" thickTop="1">
      <c r="B9" s="39"/>
      <c r="C9" s="10" t="s">
        <v>3</v>
      </c>
      <c r="D9" s="40"/>
      <c r="E9" s="11">
        <v>29</v>
      </c>
      <c r="G9" s="41"/>
      <c r="H9" s="10" t="s">
        <v>3</v>
      </c>
      <c r="J9" s="48"/>
    </row>
    <row r="10" spans="2:10" ht="27" customHeight="1" thickBot="1" thickTop="1">
      <c r="B10" s="12"/>
      <c r="C10" s="13"/>
      <c r="D10" s="7"/>
      <c r="E10" s="11"/>
      <c r="G10" s="12"/>
      <c r="H10" s="13"/>
      <c r="J10" s="49">
        <f>G8+G12</f>
        <v>0</v>
      </c>
    </row>
    <row r="11" spans="2:11" ht="21.75" customHeight="1" thickBot="1" thickTop="1">
      <c r="B11" s="14" t="s">
        <v>20</v>
      </c>
      <c r="C11" s="13"/>
      <c r="D11" s="15"/>
      <c r="E11" s="5"/>
      <c r="G11" s="16" t="s">
        <v>4</v>
      </c>
      <c r="H11" s="13"/>
      <c r="J11" s="49"/>
      <c r="K11" s="10" t="s">
        <v>3</v>
      </c>
    </row>
    <row r="12" spans="2:8" ht="21.75" customHeight="1" thickBot="1" thickTop="1">
      <c r="B12" s="38"/>
      <c r="C12" s="13"/>
      <c r="D12" s="40" t="s">
        <v>2</v>
      </c>
      <c r="E12" s="8">
        <v>18.4</v>
      </c>
      <c r="G12" s="41">
        <f>IF(B12&gt;3772,3772*E12/E13,B12*E12/E13)</f>
        <v>0</v>
      </c>
      <c r="H12" s="13"/>
    </row>
    <row r="13" spans="2:8" ht="21" customHeight="1" thickBot="1" thickTop="1">
      <c r="B13" s="39"/>
      <c r="C13" s="10" t="s">
        <v>3</v>
      </c>
      <c r="D13" s="40"/>
      <c r="E13" s="11">
        <v>9.2</v>
      </c>
      <c r="G13" s="41"/>
      <c r="H13" s="10" t="s">
        <v>3</v>
      </c>
    </row>
    <row r="14" spans="2:10" ht="24.75" customHeight="1" thickTop="1">
      <c r="B14" s="35"/>
      <c r="E14" s="31"/>
      <c r="G14" s="2"/>
      <c r="H14" s="13"/>
      <c r="J14" s="31"/>
    </row>
    <row r="15" spans="2:9" ht="21" customHeight="1">
      <c r="B15" s="42" t="s">
        <v>5</v>
      </c>
      <c r="C15" s="43"/>
      <c r="D15" s="44"/>
      <c r="E15" s="17"/>
      <c r="F15" s="18"/>
      <c r="G15" s="42" t="s">
        <v>7</v>
      </c>
      <c r="H15" s="44"/>
      <c r="I15" s="19"/>
    </row>
    <row r="16" spans="2:8" ht="42" customHeight="1">
      <c r="B16" s="20">
        <f>B8/E9</f>
        <v>0</v>
      </c>
      <c r="C16" s="21" t="s">
        <v>6</v>
      </c>
      <c r="D16" s="22"/>
      <c r="E16" s="23"/>
      <c r="G16" s="24">
        <f>IF(B16&gt;410,11890/E9,B8/E9)</f>
        <v>0</v>
      </c>
      <c r="H16" s="25" t="s">
        <v>6</v>
      </c>
    </row>
    <row r="17" spans="2:10" ht="26.25" customHeight="1">
      <c r="B17" s="26"/>
      <c r="C17" s="27"/>
      <c r="D17" s="7"/>
      <c r="E17" s="23"/>
      <c r="F17" s="28"/>
      <c r="G17" s="33" t="s">
        <v>22</v>
      </c>
      <c r="H17" s="13"/>
      <c r="J17" s="29"/>
    </row>
    <row r="18" spans="1:11" ht="18.75" customHeight="1">
      <c r="A18" s="30" t="s">
        <v>10</v>
      </c>
      <c r="B18" s="30" t="s">
        <v>11</v>
      </c>
      <c r="C18" s="30"/>
      <c r="D18" s="30"/>
      <c r="E18" s="30"/>
      <c r="F18" s="30"/>
      <c r="G18" s="30"/>
      <c r="H18" s="30"/>
      <c r="I18" s="30"/>
      <c r="J18" s="30"/>
      <c r="K18" s="32"/>
    </row>
    <row r="19" spans="1:11" ht="18.75" customHeight="1">
      <c r="A19" s="32"/>
      <c r="B19" s="30" t="s">
        <v>12</v>
      </c>
      <c r="C19" s="30"/>
      <c r="D19" s="30"/>
      <c r="E19" s="30"/>
      <c r="F19" s="30"/>
      <c r="G19" s="30"/>
      <c r="H19" s="30"/>
      <c r="I19" s="30"/>
      <c r="J19" s="30"/>
      <c r="K19" s="32"/>
    </row>
    <row r="20" spans="1:11" ht="18.75" customHeight="1">
      <c r="A20" s="30" t="s">
        <v>13</v>
      </c>
      <c r="B20" s="30" t="s">
        <v>21</v>
      </c>
      <c r="C20" s="30"/>
      <c r="D20" s="30"/>
      <c r="E20" s="30"/>
      <c r="F20" s="30"/>
      <c r="G20" s="30"/>
      <c r="H20" s="30"/>
      <c r="I20" s="30"/>
      <c r="J20" s="30"/>
      <c r="K20" s="32"/>
    </row>
    <row r="21" spans="1:11" ht="18.75" customHeight="1">
      <c r="A21" s="32"/>
      <c r="B21" s="30" t="s">
        <v>31</v>
      </c>
      <c r="C21" s="30"/>
      <c r="D21" s="30"/>
      <c r="E21" s="30"/>
      <c r="F21" s="30"/>
      <c r="G21" s="30"/>
      <c r="H21" s="30"/>
      <c r="I21" s="30"/>
      <c r="J21" s="30"/>
      <c r="K21" s="32"/>
    </row>
    <row r="22" spans="1:11" ht="18.75" customHeight="1">
      <c r="A22" s="30" t="s">
        <v>14</v>
      </c>
      <c r="B22" s="30" t="s">
        <v>15</v>
      </c>
      <c r="C22" s="30"/>
      <c r="D22" s="30"/>
      <c r="E22" s="30"/>
      <c r="F22" s="30"/>
      <c r="G22" s="30"/>
      <c r="H22" s="30"/>
      <c r="I22" s="30"/>
      <c r="J22" s="30"/>
      <c r="K22" s="32"/>
    </row>
    <row r="23" spans="1:11" ht="18.75" customHeight="1">
      <c r="A23" s="30" t="s">
        <v>16</v>
      </c>
      <c r="B23" s="30" t="s">
        <v>17</v>
      </c>
      <c r="C23" s="30"/>
      <c r="D23" s="30"/>
      <c r="E23" s="30"/>
      <c r="F23" s="30"/>
      <c r="G23" s="30"/>
      <c r="H23" s="30"/>
      <c r="I23" s="30"/>
      <c r="J23" s="30"/>
      <c r="K23" s="32"/>
    </row>
    <row r="24" spans="1:11" ht="18.75" customHeight="1">
      <c r="A24" s="32"/>
      <c r="B24" s="30" t="s">
        <v>18</v>
      </c>
      <c r="C24" s="32"/>
      <c r="D24" s="32"/>
      <c r="E24" s="32"/>
      <c r="F24" s="32"/>
      <c r="G24" s="32"/>
      <c r="H24" s="32"/>
      <c r="I24" s="32"/>
      <c r="J24" s="32"/>
      <c r="K24" s="32"/>
    </row>
    <row r="25" ht="21" customHeight="1"/>
    <row r="26" ht="21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11">
    <mergeCell ref="J10:J11"/>
    <mergeCell ref="B12:B13"/>
    <mergeCell ref="D12:D13"/>
    <mergeCell ref="G12:G13"/>
    <mergeCell ref="B15:D15"/>
    <mergeCell ref="G15:H15"/>
    <mergeCell ref="G4:J5"/>
    <mergeCell ref="B8:B9"/>
    <mergeCell ref="D8:D9"/>
    <mergeCell ref="G8:G9"/>
    <mergeCell ref="J8:J9"/>
  </mergeCells>
  <printOptions/>
  <pageMargins left="0.39" right="0.28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24"/>
  <sheetViews>
    <sheetView zoomScale="80" zoomScaleNormal="80" zoomScalePageLayoutView="0" workbookViewId="0" topLeftCell="A1">
      <selection activeCell="A1" sqref="A1"/>
    </sheetView>
  </sheetViews>
  <sheetFormatPr defaultColWidth="8.796875" defaultRowHeight="14.25"/>
  <cols>
    <col min="1" max="1" width="4.5" style="1" bestFit="1" customWidth="1"/>
    <col min="2" max="2" width="14.8984375" style="1" customWidth="1"/>
    <col min="3" max="3" width="3" style="1" customWidth="1"/>
    <col min="4" max="4" width="3.5" style="1" customWidth="1"/>
    <col min="5" max="5" width="8.8984375" style="1" customWidth="1"/>
    <col min="6" max="6" width="12.8984375" style="1" customWidth="1"/>
    <col min="7" max="7" width="13.8984375" style="1" customWidth="1"/>
    <col min="8" max="8" width="4.69921875" style="1" customWidth="1"/>
    <col min="9" max="9" width="3.5" style="1" customWidth="1"/>
    <col min="10" max="10" width="19.69921875" style="1" bestFit="1" customWidth="1"/>
    <col min="11" max="11" width="6.59765625" style="1" customWidth="1"/>
    <col min="12" max="16384" width="9" style="1" customWidth="1"/>
  </cols>
  <sheetData>
    <row r="1" ht="19.5" customHeight="1"/>
    <row r="2" ht="45.75" customHeight="1"/>
    <row r="3" ht="24" customHeight="1"/>
    <row r="4" spans="1:10" ht="18" customHeight="1">
      <c r="A4" s="34" t="s">
        <v>8</v>
      </c>
      <c r="C4" s="34"/>
      <c r="D4" s="34"/>
      <c r="E4" s="34"/>
      <c r="G4" s="45" t="s">
        <v>0</v>
      </c>
      <c r="H4" s="45"/>
      <c r="I4" s="45"/>
      <c r="J4" s="45"/>
    </row>
    <row r="5" spans="1:10" ht="18" customHeight="1">
      <c r="A5" s="34" t="s">
        <v>9</v>
      </c>
      <c r="C5" s="34"/>
      <c r="D5" s="34"/>
      <c r="E5" s="34"/>
      <c r="G5" s="46"/>
      <c r="H5" s="46"/>
      <c r="I5" s="46"/>
      <c r="J5" s="46"/>
    </row>
    <row r="6" spans="2:5" ht="9.75" customHeight="1" thickBot="1">
      <c r="B6" s="3"/>
      <c r="C6" s="3"/>
      <c r="D6" s="3"/>
      <c r="E6" s="3"/>
    </row>
    <row r="7" spans="2:7" ht="21" customHeight="1" thickBot="1" thickTop="1">
      <c r="B7" s="4" t="s">
        <v>23</v>
      </c>
      <c r="E7" s="5"/>
      <c r="G7" s="6" t="s">
        <v>1</v>
      </c>
    </row>
    <row r="8" spans="2:10" ht="21" customHeight="1" thickBot="1" thickTop="1">
      <c r="B8" s="38"/>
      <c r="D8" s="40" t="s">
        <v>2</v>
      </c>
      <c r="E8" s="8">
        <v>78</v>
      </c>
      <c r="G8" s="41">
        <f>IF(B8&gt;11890,11890*E8/E9,B8*E8/E9)</f>
        <v>0</v>
      </c>
      <c r="H8" s="9"/>
      <c r="J8" s="47" t="s">
        <v>19</v>
      </c>
    </row>
    <row r="9" spans="2:10" ht="21.75" customHeight="1" thickBot="1" thickTop="1">
      <c r="B9" s="39"/>
      <c r="C9" s="10" t="s">
        <v>3</v>
      </c>
      <c r="D9" s="40"/>
      <c r="E9" s="11">
        <v>29</v>
      </c>
      <c r="G9" s="41"/>
      <c r="H9" s="10" t="s">
        <v>3</v>
      </c>
      <c r="J9" s="48"/>
    </row>
    <row r="10" spans="2:10" ht="27" customHeight="1" thickBot="1" thickTop="1">
      <c r="B10" s="12"/>
      <c r="C10" s="13"/>
      <c r="D10" s="7"/>
      <c r="E10" s="11"/>
      <c r="G10" s="12"/>
      <c r="H10" s="13"/>
      <c r="J10" s="49">
        <f>G8+G12</f>
        <v>0</v>
      </c>
    </row>
    <row r="11" spans="2:11" ht="21.75" customHeight="1" thickBot="1" thickTop="1">
      <c r="B11" s="14" t="s">
        <v>30</v>
      </c>
      <c r="C11" s="13"/>
      <c r="D11" s="15"/>
      <c r="E11" s="5"/>
      <c r="G11" s="16" t="s">
        <v>4</v>
      </c>
      <c r="H11" s="13"/>
      <c r="J11" s="49"/>
      <c r="K11" s="10" t="s">
        <v>3</v>
      </c>
    </row>
    <row r="12" spans="2:8" ht="21.75" customHeight="1" thickBot="1" thickTop="1">
      <c r="B12" s="38"/>
      <c r="C12" s="13"/>
      <c r="D12" s="40" t="s">
        <v>2</v>
      </c>
      <c r="E12" s="8">
        <v>16</v>
      </c>
      <c r="G12" s="41">
        <f>IF(B12&gt;3280,3280*E12/E13,B12*E12/E13)</f>
        <v>0</v>
      </c>
      <c r="H12" s="13"/>
    </row>
    <row r="13" spans="2:8" ht="21" customHeight="1" thickBot="1" thickTop="1">
      <c r="B13" s="39"/>
      <c r="C13" s="10" t="s">
        <v>3</v>
      </c>
      <c r="D13" s="40"/>
      <c r="E13" s="11">
        <v>8</v>
      </c>
      <c r="G13" s="41"/>
      <c r="H13" s="10" t="s">
        <v>3</v>
      </c>
    </row>
    <row r="14" spans="2:10" ht="24.75" customHeight="1" thickTop="1">
      <c r="B14" s="35"/>
      <c r="E14" s="31"/>
      <c r="G14" s="2"/>
      <c r="H14" s="13"/>
      <c r="J14" s="31"/>
    </row>
    <row r="15" spans="2:9" ht="21" customHeight="1">
      <c r="B15" s="42" t="s">
        <v>5</v>
      </c>
      <c r="C15" s="43"/>
      <c r="D15" s="44"/>
      <c r="E15" s="17"/>
      <c r="F15" s="18"/>
      <c r="G15" s="42" t="s">
        <v>7</v>
      </c>
      <c r="H15" s="44"/>
      <c r="I15" s="19"/>
    </row>
    <row r="16" spans="2:8" ht="42" customHeight="1">
      <c r="B16" s="20">
        <f>B8/E9</f>
        <v>0</v>
      </c>
      <c r="C16" s="21" t="s">
        <v>6</v>
      </c>
      <c r="D16" s="22"/>
      <c r="E16" s="23"/>
      <c r="G16" s="24">
        <f>IF(B16&gt;410,11890/E9,B8/E9)</f>
        <v>0</v>
      </c>
      <c r="H16" s="25" t="s">
        <v>6</v>
      </c>
    </row>
    <row r="17" spans="2:10" ht="26.25" customHeight="1">
      <c r="B17" s="26"/>
      <c r="C17" s="27"/>
      <c r="D17" s="7"/>
      <c r="E17" s="23"/>
      <c r="F17" s="28"/>
      <c r="G17" s="33" t="s">
        <v>22</v>
      </c>
      <c r="H17" s="13"/>
      <c r="J17" s="29"/>
    </row>
    <row r="18" spans="1:11" ht="18.75" customHeight="1">
      <c r="A18" s="30" t="s">
        <v>10</v>
      </c>
      <c r="B18" s="30" t="s">
        <v>11</v>
      </c>
      <c r="C18" s="30"/>
      <c r="D18" s="30"/>
      <c r="E18" s="30"/>
      <c r="F18" s="30"/>
      <c r="G18" s="30"/>
      <c r="H18" s="30"/>
      <c r="I18" s="30"/>
      <c r="J18" s="30"/>
      <c r="K18" s="32"/>
    </row>
    <row r="19" spans="1:11" ht="18.75" customHeight="1">
      <c r="A19" s="32"/>
      <c r="B19" s="30" t="s">
        <v>12</v>
      </c>
      <c r="C19" s="30"/>
      <c r="D19" s="30"/>
      <c r="E19" s="30"/>
      <c r="F19" s="30"/>
      <c r="G19" s="30"/>
      <c r="H19" s="30"/>
      <c r="I19" s="30"/>
      <c r="J19" s="30"/>
      <c r="K19" s="32"/>
    </row>
    <row r="20" spans="1:11" ht="18.75" customHeight="1">
      <c r="A20" s="30" t="s">
        <v>13</v>
      </c>
      <c r="B20" s="30" t="s">
        <v>21</v>
      </c>
      <c r="C20" s="30"/>
      <c r="D20" s="30"/>
      <c r="E20" s="30"/>
      <c r="F20" s="30"/>
      <c r="G20" s="30"/>
      <c r="H20" s="30"/>
      <c r="I20" s="30"/>
      <c r="J20" s="30"/>
      <c r="K20" s="32"/>
    </row>
    <row r="21" spans="1:11" ht="18.75" customHeight="1">
      <c r="A21" s="32"/>
      <c r="B21" s="30" t="s">
        <v>29</v>
      </c>
      <c r="C21" s="30"/>
      <c r="D21" s="30"/>
      <c r="E21" s="30"/>
      <c r="F21" s="30"/>
      <c r="G21" s="30"/>
      <c r="H21" s="30"/>
      <c r="I21" s="30"/>
      <c r="J21" s="30"/>
      <c r="K21" s="32"/>
    </row>
    <row r="22" spans="1:11" ht="18.75" customHeight="1">
      <c r="A22" s="30" t="s">
        <v>14</v>
      </c>
      <c r="B22" s="30" t="s">
        <v>15</v>
      </c>
      <c r="C22" s="30"/>
      <c r="D22" s="30"/>
      <c r="E22" s="30"/>
      <c r="F22" s="30"/>
      <c r="G22" s="30"/>
      <c r="H22" s="30"/>
      <c r="I22" s="30"/>
      <c r="J22" s="30"/>
      <c r="K22" s="32"/>
    </row>
    <row r="23" spans="1:11" ht="18.75" customHeight="1">
      <c r="A23" s="30" t="s">
        <v>16</v>
      </c>
      <c r="B23" s="30" t="s">
        <v>17</v>
      </c>
      <c r="C23" s="30"/>
      <c r="D23" s="30"/>
      <c r="E23" s="30"/>
      <c r="F23" s="30"/>
      <c r="G23" s="30"/>
      <c r="H23" s="30"/>
      <c r="I23" s="30"/>
      <c r="J23" s="30"/>
      <c r="K23" s="32"/>
    </row>
    <row r="24" spans="1:11" ht="18.75" customHeight="1">
      <c r="A24" s="32"/>
      <c r="B24" s="30" t="s">
        <v>18</v>
      </c>
      <c r="C24" s="32"/>
      <c r="D24" s="32"/>
      <c r="E24" s="32"/>
      <c r="F24" s="32"/>
      <c r="G24" s="32"/>
      <c r="H24" s="32"/>
      <c r="I24" s="32"/>
      <c r="J24" s="32"/>
      <c r="K24" s="32"/>
    </row>
    <row r="25" ht="21" customHeight="1"/>
    <row r="26" ht="21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11">
    <mergeCell ref="B12:B13"/>
    <mergeCell ref="D12:D13"/>
    <mergeCell ref="G12:G13"/>
    <mergeCell ref="B15:D15"/>
    <mergeCell ref="G15:H15"/>
    <mergeCell ref="G4:J5"/>
    <mergeCell ref="B8:B9"/>
    <mergeCell ref="D8:D9"/>
    <mergeCell ref="G8:G9"/>
    <mergeCell ref="J8:J9"/>
    <mergeCell ref="J10:J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24"/>
  <sheetViews>
    <sheetView zoomScale="80" zoomScaleNormal="80" zoomScalePageLayoutView="0" workbookViewId="0" topLeftCell="A1">
      <selection activeCell="B28" sqref="B28"/>
    </sheetView>
  </sheetViews>
  <sheetFormatPr defaultColWidth="8.796875" defaultRowHeight="14.25"/>
  <cols>
    <col min="1" max="1" width="4.5" style="1" bestFit="1" customWidth="1"/>
    <col min="2" max="2" width="14.8984375" style="1" customWidth="1"/>
    <col min="3" max="3" width="3" style="1" customWidth="1"/>
    <col min="4" max="4" width="3.5" style="1" customWidth="1"/>
    <col min="5" max="5" width="8.8984375" style="1" customWidth="1"/>
    <col min="6" max="6" width="12.8984375" style="1" customWidth="1"/>
    <col min="7" max="7" width="13.8984375" style="1" customWidth="1"/>
    <col min="8" max="8" width="4.69921875" style="1" customWidth="1"/>
    <col min="9" max="9" width="3.5" style="1" customWidth="1"/>
    <col min="10" max="10" width="19.69921875" style="1" bestFit="1" customWidth="1"/>
    <col min="11" max="11" width="6.59765625" style="1" customWidth="1"/>
    <col min="12" max="16384" width="9" style="1" customWidth="1"/>
  </cols>
  <sheetData>
    <row r="1" ht="19.5" customHeight="1"/>
    <row r="2" ht="45.75" customHeight="1"/>
    <row r="3" ht="24" customHeight="1"/>
    <row r="4" spans="1:10" ht="18" customHeight="1">
      <c r="A4" s="34" t="s">
        <v>8</v>
      </c>
      <c r="C4" s="34"/>
      <c r="D4" s="34"/>
      <c r="E4" s="34"/>
      <c r="G4" s="45" t="s">
        <v>0</v>
      </c>
      <c r="H4" s="45"/>
      <c r="I4" s="45"/>
      <c r="J4" s="45"/>
    </row>
    <row r="5" spans="1:10" ht="18" customHeight="1">
      <c r="A5" s="34" t="s">
        <v>9</v>
      </c>
      <c r="C5" s="34"/>
      <c r="D5" s="34"/>
      <c r="E5" s="34"/>
      <c r="G5" s="46"/>
      <c r="H5" s="46"/>
      <c r="I5" s="46"/>
      <c r="J5" s="46"/>
    </row>
    <row r="6" spans="2:5" ht="9.75" customHeight="1" thickBot="1">
      <c r="B6" s="3"/>
      <c r="C6" s="3"/>
      <c r="D6" s="3"/>
      <c r="E6" s="3"/>
    </row>
    <row r="7" spans="2:7" ht="21" customHeight="1" thickBot="1" thickTop="1">
      <c r="B7" s="4" t="s">
        <v>25</v>
      </c>
      <c r="E7" s="5"/>
      <c r="G7" s="6" t="s">
        <v>1</v>
      </c>
    </row>
    <row r="8" spans="2:10" ht="21" customHeight="1" thickBot="1" thickTop="1">
      <c r="B8" s="38"/>
      <c r="D8" s="40" t="s">
        <v>2</v>
      </c>
      <c r="E8" s="8">
        <v>78</v>
      </c>
      <c r="G8" s="41">
        <f>IF(B8&gt;11890,11890*E8/E9,B8*E8/E9)</f>
        <v>0</v>
      </c>
      <c r="H8" s="9"/>
      <c r="J8" s="47" t="s">
        <v>19</v>
      </c>
    </row>
    <row r="9" spans="2:10" ht="21.75" customHeight="1" thickBot="1" thickTop="1">
      <c r="B9" s="39"/>
      <c r="C9" s="10" t="s">
        <v>3</v>
      </c>
      <c r="D9" s="40"/>
      <c r="E9" s="11">
        <v>29</v>
      </c>
      <c r="G9" s="41"/>
      <c r="H9" s="10" t="s">
        <v>3</v>
      </c>
      <c r="J9" s="48"/>
    </row>
    <row r="10" spans="2:10" ht="27" customHeight="1" thickBot="1" thickTop="1">
      <c r="B10" s="12"/>
      <c r="C10" s="13"/>
      <c r="D10" s="7"/>
      <c r="E10" s="11"/>
      <c r="G10" s="12"/>
      <c r="H10" s="13"/>
      <c r="J10" s="49">
        <f>G8+G12</f>
        <v>0</v>
      </c>
    </row>
    <row r="11" spans="2:11" ht="21.75" customHeight="1" thickBot="1" thickTop="1">
      <c r="B11" s="14" t="s">
        <v>26</v>
      </c>
      <c r="C11" s="13"/>
      <c r="D11" s="15"/>
      <c r="E11" s="5"/>
      <c r="G11" s="16" t="s">
        <v>4</v>
      </c>
      <c r="H11" s="13"/>
      <c r="J11" s="49"/>
      <c r="K11" s="10" t="s">
        <v>3</v>
      </c>
    </row>
    <row r="12" spans="2:8" ht="21.75" customHeight="1" thickBot="1" thickTop="1">
      <c r="B12" s="38"/>
      <c r="C12" s="13"/>
      <c r="D12" s="40" t="s">
        <v>2</v>
      </c>
      <c r="E12" s="8">
        <v>13.2</v>
      </c>
      <c r="G12" s="41">
        <f>IF(B12&gt;2706,2706*E12/E13,B12*E12/E13)</f>
        <v>0</v>
      </c>
      <c r="H12" s="13"/>
    </row>
    <row r="13" spans="2:8" ht="21" customHeight="1" thickBot="1" thickTop="1">
      <c r="B13" s="39"/>
      <c r="C13" s="10" t="s">
        <v>3</v>
      </c>
      <c r="D13" s="40"/>
      <c r="E13" s="11">
        <v>6.6</v>
      </c>
      <c r="G13" s="41"/>
      <c r="H13" s="10" t="s">
        <v>3</v>
      </c>
    </row>
    <row r="14" spans="2:10" ht="24.75" customHeight="1" thickTop="1">
      <c r="B14" s="35"/>
      <c r="E14" s="31"/>
      <c r="G14" s="2"/>
      <c r="H14" s="13"/>
      <c r="J14" s="31"/>
    </row>
    <row r="15" spans="2:9" ht="21" customHeight="1">
      <c r="B15" s="42" t="s">
        <v>5</v>
      </c>
      <c r="C15" s="43"/>
      <c r="D15" s="44"/>
      <c r="E15" s="17"/>
      <c r="F15" s="18"/>
      <c r="G15" s="42" t="s">
        <v>7</v>
      </c>
      <c r="H15" s="44"/>
      <c r="I15" s="19"/>
    </row>
    <row r="16" spans="2:8" ht="42" customHeight="1">
      <c r="B16" s="20">
        <f>B8/E9</f>
        <v>0</v>
      </c>
      <c r="C16" s="21" t="s">
        <v>6</v>
      </c>
      <c r="D16" s="22"/>
      <c r="E16" s="23"/>
      <c r="G16" s="24">
        <f>IF(B16&gt;410,11890/E9,B8/E9)</f>
        <v>0</v>
      </c>
      <c r="H16" s="25" t="s">
        <v>6</v>
      </c>
    </row>
    <row r="17" spans="2:10" ht="26.25" customHeight="1">
      <c r="B17" s="26"/>
      <c r="C17" s="27"/>
      <c r="D17" s="7"/>
      <c r="E17" s="23"/>
      <c r="F17" s="28"/>
      <c r="G17" s="33" t="s">
        <v>27</v>
      </c>
      <c r="H17" s="13"/>
      <c r="J17" s="29"/>
    </row>
    <row r="18" spans="1:11" ht="18.75" customHeight="1">
      <c r="A18" s="30" t="s">
        <v>10</v>
      </c>
      <c r="B18" s="30" t="s">
        <v>11</v>
      </c>
      <c r="C18" s="30"/>
      <c r="D18" s="30"/>
      <c r="E18" s="30"/>
      <c r="F18" s="30"/>
      <c r="G18" s="30"/>
      <c r="H18" s="30"/>
      <c r="I18" s="30"/>
      <c r="J18" s="30"/>
      <c r="K18" s="32"/>
    </row>
    <row r="19" spans="1:11" ht="18.75" customHeight="1">
      <c r="A19" s="32"/>
      <c r="B19" s="30" t="s">
        <v>12</v>
      </c>
      <c r="C19" s="30"/>
      <c r="D19" s="30"/>
      <c r="E19" s="30"/>
      <c r="F19" s="30"/>
      <c r="G19" s="30"/>
      <c r="H19" s="30"/>
      <c r="I19" s="30"/>
      <c r="J19" s="30"/>
      <c r="K19" s="32"/>
    </row>
    <row r="20" spans="1:11" ht="18.75" customHeight="1">
      <c r="A20" s="30" t="s">
        <v>13</v>
      </c>
      <c r="B20" s="30" t="s">
        <v>28</v>
      </c>
      <c r="C20" s="30"/>
      <c r="D20" s="30"/>
      <c r="E20" s="30"/>
      <c r="F20" s="30"/>
      <c r="G20" s="30"/>
      <c r="H20" s="30"/>
      <c r="I20" s="30"/>
      <c r="J20" s="30"/>
      <c r="K20" s="32"/>
    </row>
    <row r="21" spans="1:11" ht="18.75" customHeight="1">
      <c r="A21" s="32"/>
      <c r="B21" s="30" t="s">
        <v>29</v>
      </c>
      <c r="C21" s="30"/>
      <c r="D21" s="30"/>
      <c r="E21" s="30"/>
      <c r="F21" s="30"/>
      <c r="G21" s="30"/>
      <c r="H21" s="30"/>
      <c r="I21" s="30"/>
      <c r="J21" s="30"/>
      <c r="K21" s="32"/>
    </row>
    <row r="22" spans="1:11" ht="18.75" customHeight="1">
      <c r="A22" s="30" t="s">
        <v>14</v>
      </c>
      <c r="B22" s="30" t="s">
        <v>15</v>
      </c>
      <c r="C22" s="30"/>
      <c r="D22" s="30"/>
      <c r="E22" s="30"/>
      <c r="F22" s="30"/>
      <c r="G22" s="30"/>
      <c r="H22" s="30"/>
      <c r="I22" s="30"/>
      <c r="J22" s="30"/>
      <c r="K22" s="32"/>
    </row>
    <row r="23" spans="1:11" ht="18.75" customHeight="1">
      <c r="A23" s="30" t="s">
        <v>16</v>
      </c>
      <c r="B23" s="30" t="s">
        <v>17</v>
      </c>
      <c r="C23" s="30"/>
      <c r="D23" s="30"/>
      <c r="E23" s="30"/>
      <c r="F23" s="30"/>
      <c r="G23" s="30"/>
      <c r="H23" s="30"/>
      <c r="I23" s="30"/>
      <c r="J23" s="30"/>
      <c r="K23" s="32"/>
    </row>
    <row r="24" spans="1:11" ht="18.75" customHeight="1">
      <c r="A24" s="32"/>
      <c r="B24" s="30" t="s">
        <v>18</v>
      </c>
      <c r="C24" s="32"/>
      <c r="D24" s="32"/>
      <c r="E24" s="32"/>
      <c r="F24" s="32"/>
      <c r="G24" s="32"/>
      <c r="H24" s="32"/>
      <c r="I24" s="32"/>
      <c r="J24" s="32"/>
      <c r="K24" s="32"/>
    </row>
    <row r="25" ht="21" customHeight="1"/>
    <row r="26" ht="21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11">
    <mergeCell ref="J10:J11"/>
    <mergeCell ref="B12:B13"/>
    <mergeCell ref="D12:D13"/>
    <mergeCell ref="G12:G13"/>
    <mergeCell ref="B15:D15"/>
    <mergeCell ref="G15:H15"/>
    <mergeCell ref="G4:J5"/>
    <mergeCell ref="B8:B9"/>
    <mergeCell ref="D8:D9"/>
    <mergeCell ref="G8:G9"/>
    <mergeCell ref="J8:J9"/>
  </mergeCells>
  <printOptions/>
  <pageMargins left="0.48" right="0.3" top="0.74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24"/>
  <sheetViews>
    <sheetView zoomScale="80" zoomScaleNormal="80" zoomScalePageLayoutView="0" workbookViewId="0" topLeftCell="A1">
      <selection activeCell="J10" sqref="J10:J11"/>
    </sheetView>
  </sheetViews>
  <sheetFormatPr defaultColWidth="8.796875" defaultRowHeight="14.25"/>
  <cols>
    <col min="1" max="1" width="4.5" style="1" bestFit="1" customWidth="1"/>
    <col min="2" max="2" width="14.8984375" style="1" customWidth="1"/>
    <col min="3" max="3" width="3" style="1" customWidth="1"/>
    <col min="4" max="4" width="3.5" style="1" customWidth="1"/>
    <col min="5" max="5" width="8.8984375" style="1" customWidth="1"/>
    <col min="6" max="6" width="12.8984375" style="1" customWidth="1"/>
    <col min="7" max="7" width="13.8984375" style="1" customWidth="1"/>
    <col min="8" max="8" width="4.69921875" style="1" customWidth="1"/>
    <col min="9" max="9" width="3.5" style="1" customWidth="1"/>
    <col min="10" max="10" width="19.69921875" style="1" bestFit="1" customWidth="1"/>
    <col min="11" max="11" width="6.59765625" style="1" customWidth="1"/>
    <col min="12" max="16384" width="9" style="1" customWidth="1"/>
  </cols>
  <sheetData>
    <row r="1" ht="19.5" customHeight="1"/>
    <row r="2" ht="45.75" customHeight="1"/>
    <row r="3" ht="24" customHeight="1"/>
    <row r="4" spans="1:10" ht="18" customHeight="1">
      <c r="A4" s="34" t="s">
        <v>8</v>
      </c>
      <c r="C4" s="34"/>
      <c r="D4" s="34"/>
      <c r="E4" s="34"/>
      <c r="G4" s="45" t="s">
        <v>0</v>
      </c>
      <c r="H4" s="45"/>
      <c r="I4" s="45"/>
      <c r="J4" s="45"/>
    </row>
    <row r="5" spans="1:10" ht="18" customHeight="1">
      <c r="A5" s="34" t="s">
        <v>9</v>
      </c>
      <c r="C5" s="34"/>
      <c r="D5" s="34"/>
      <c r="E5" s="34"/>
      <c r="G5" s="46"/>
      <c r="H5" s="46"/>
      <c r="I5" s="46"/>
      <c r="J5" s="46"/>
    </row>
    <row r="6" spans="2:5" ht="9.75" customHeight="1" thickBot="1">
      <c r="B6" s="3"/>
      <c r="C6" s="3"/>
      <c r="D6" s="3"/>
      <c r="E6" s="3"/>
    </row>
    <row r="7" spans="2:7" ht="21" customHeight="1" thickBot="1" thickTop="1">
      <c r="B7" s="4" t="s">
        <v>23</v>
      </c>
      <c r="E7" s="5"/>
      <c r="G7" s="6" t="s">
        <v>1</v>
      </c>
    </row>
    <row r="8" spans="2:10" ht="21" customHeight="1" thickBot="1" thickTop="1">
      <c r="B8" s="38"/>
      <c r="D8" s="40" t="s">
        <v>2</v>
      </c>
      <c r="E8" s="8">
        <v>78</v>
      </c>
      <c r="G8" s="41">
        <f>IF(B8&gt;11890,11890*E8/E9,B8*E8/E9)</f>
        <v>0</v>
      </c>
      <c r="H8" s="9"/>
      <c r="J8" s="47" t="s">
        <v>19</v>
      </c>
    </row>
    <row r="9" spans="2:10" ht="21.75" customHeight="1" thickBot="1" thickTop="1">
      <c r="B9" s="39"/>
      <c r="C9" s="10" t="s">
        <v>3</v>
      </c>
      <c r="D9" s="40"/>
      <c r="E9" s="11">
        <v>29</v>
      </c>
      <c r="G9" s="41"/>
      <c r="H9" s="10" t="s">
        <v>3</v>
      </c>
      <c r="J9" s="48"/>
    </row>
    <row r="10" spans="2:10" ht="27" customHeight="1" thickBot="1" thickTop="1">
      <c r="B10" s="12"/>
      <c r="C10" s="13"/>
      <c r="D10" s="7"/>
      <c r="E10" s="11"/>
      <c r="G10" s="12"/>
      <c r="H10" s="13"/>
      <c r="J10" s="49">
        <f>G8+G12</f>
        <v>0</v>
      </c>
    </row>
    <row r="11" spans="2:11" ht="21.75" customHeight="1" thickBot="1" thickTop="1">
      <c r="B11" s="14" t="s">
        <v>20</v>
      </c>
      <c r="C11" s="13"/>
      <c r="D11" s="15"/>
      <c r="E11" s="5"/>
      <c r="G11" s="16" t="s">
        <v>4</v>
      </c>
      <c r="H11" s="13"/>
      <c r="J11" s="49"/>
      <c r="K11" s="10" t="s">
        <v>3</v>
      </c>
    </row>
    <row r="12" spans="2:8" ht="21.75" customHeight="1" thickBot="1" thickTop="1">
      <c r="B12" s="38"/>
      <c r="C12" s="13"/>
      <c r="D12" s="40" t="s">
        <v>2</v>
      </c>
      <c r="E12" s="8">
        <v>12</v>
      </c>
      <c r="G12" s="41">
        <f>IF(B12&gt;2460,2460*E12/E13,B12*E12/E13)</f>
        <v>0</v>
      </c>
      <c r="H12" s="13"/>
    </row>
    <row r="13" spans="2:8" ht="21" customHeight="1" thickBot="1" thickTop="1">
      <c r="B13" s="39"/>
      <c r="C13" s="10" t="s">
        <v>3</v>
      </c>
      <c r="D13" s="40"/>
      <c r="E13" s="11">
        <v>6</v>
      </c>
      <c r="G13" s="41"/>
      <c r="H13" s="10" t="s">
        <v>3</v>
      </c>
    </row>
    <row r="14" spans="2:10" ht="24.75" customHeight="1" thickTop="1">
      <c r="B14" s="35"/>
      <c r="E14" s="31"/>
      <c r="G14" s="2"/>
      <c r="H14" s="13"/>
      <c r="J14" s="31"/>
    </row>
    <row r="15" spans="2:9" ht="21" customHeight="1">
      <c r="B15" s="42" t="s">
        <v>5</v>
      </c>
      <c r="C15" s="43"/>
      <c r="D15" s="44"/>
      <c r="E15" s="17"/>
      <c r="F15" s="18"/>
      <c r="G15" s="42" t="s">
        <v>7</v>
      </c>
      <c r="H15" s="44"/>
      <c r="I15" s="19"/>
    </row>
    <row r="16" spans="2:8" ht="42" customHeight="1">
      <c r="B16" s="20">
        <f>B8/E9</f>
        <v>0</v>
      </c>
      <c r="C16" s="21" t="s">
        <v>6</v>
      </c>
      <c r="D16" s="22"/>
      <c r="E16" s="23"/>
      <c r="G16" s="24">
        <f>IF(B16&gt;410,11890/E9,B8/E9)</f>
        <v>0</v>
      </c>
      <c r="H16" s="25" t="s">
        <v>6</v>
      </c>
    </row>
    <row r="17" spans="2:10" ht="26.25" customHeight="1">
      <c r="B17" s="26"/>
      <c r="C17" s="27"/>
      <c r="D17" s="7"/>
      <c r="E17" s="23"/>
      <c r="F17" s="28"/>
      <c r="G17" s="33" t="s">
        <v>22</v>
      </c>
      <c r="H17" s="13"/>
      <c r="J17" s="29"/>
    </row>
    <row r="18" spans="1:11" ht="18.75" customHeight="1">
      <c r="A18" s="30" t="s">
        <v>10</v>
      </c>
      <c r="B18" s="30" t="s">
        <v>11</v>
      </c>
      <c r="C18" s="30"/>
      <c r="D18" s="30"/>
      <c r="E18" s="30"/>
      <c r="F18" s="30"/>
      <c r="G18" s="30"/>
      <c r="H18" s="30"/>
      <c r="I18" s="30"/>
      <c r="J18" s="30"/>
      <c r="K18" s="32"/>
    </row>
    <row r="19" spans="1:11" ht="18.75" customHeight="1">
      <c r="A19" s="32"/>
      <c r="B19" s="30" t="s">
        <v>12</v>
      </c>
      <c r="C19" s="30"/>
      <c r="D19" s="30"/>
      <c r="E19" s="30"/>
      <c r="F19" s="30"/>
      <c r="G19" s="30"/>
      <c r="H19" s="30"/>
      <c r="I19" s="30"/>
      <c r="J19" s="30"/>
      <c r="K19" s="32"/>
    </row>
    <row r="20" spans="1:11" ht="18.75" customHeight="1">
      <c r="A20" s="30" t="s">
        <v>13</v>
      </c>
      <c r="B20" s="30" t="s">
        <v>21</v>
      </c>
      <c r="C20" s="30"/>
      <c r="D20" s="30"/>
      <c r="E20" s="30"/>
      <c r="F20" s="30"/>
      <c r="G20" s="30"/>
      <c r="H20" s="30"/>
      <c r="I20" s="30"/>
      <c r="J20" s="30"/>
      <c r="K20" s="32"/>
    </row>
    <row r="21" spans="1:11" ht="18.75" customHeight="1">
      <c r="A21" s="32"/>
      <c r="B21" s="30" t="s">
        <v>24</v>
      </c>
      <c r="C21" s="30"/>
      <c r="D21" s="30"/>
      <c r="E21" s="30"/>
      <c r="F21" s="30"/>
      <c r="G21" s="30"/>
      <c r="H21" s="30"/>
      <c r="I21" s="30"/>
      <c r="J21" s="30"/>
      <c r="K21" s="32"/>
    </row>
    <row r="22" spans="1:11" ht="18.75" customHeight="1">
      <c r="A22" s="30" t="s">
        <v>14</v>
      </c>
      <c r="B22" s="30" t="s">
        <v>15</v>
      </c>
      <c r="C22" s="30"/>
      <c r="D22" s="30"/>
      <c r="E22" s="30"/>
      <c r="F22" s="30"/>
      <c r="G22" s="30"/>
      <c r="H22" s="30"/>
      <c r="I22" s="30"/>
      <c r="J22" s="30"/>
      <c r="K22" s="32"/>
    </row>
    <row r="23" spans="1:11" ht="18.75" customHeight="1">
      <c r="A23" s="30" t="s">
        <v>16</v>
      </c>
      <c r="B23" s="30" t="s">
        <v>17</v>
      </c>
      <c r="C23" s="30"/>
      <c r="D23" s="30"/>
      <c r="E23" s="30"/>
      <c r="F23" s="30"/>
      <c r="G23" s="30"/>
      <c r="H23" s="30"/>
      <c r="I23" s="30"/>
      <c r="J23" s="30"/>
      <c r="K23" s="32"/>
    </row>
    <row r="24" spans="1:11" ht="18.75" customHeight="1">
      <c r="A24" s="32"/>
      <c r="B24" s="30" t="s">
        <v>18</v>
      </c>
      <c r="C24" s="32"/>
      <c r="D24" s="32"/>
      <c r="E24" s="32"/>
      <c r="F24" s="32"/>
      <c r="G24" s="32"/>
      <c r="H24" s="32"/>
      <c r="I24" s="32"/>
      <c r="J24" s="32"/>
      <c r="K24" s="32"/>
    </row>
    <row r="25" ht="21" customHeight="1"/>
    <row r="26" ht="21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11">
    <mergeCell ref="B12:B13"/>
    <mergeCell ref="D12:D13"/>
    <mergeCell ref="G12:G13"/>
    <mergeCell ref="B15:D15"/>
    <mergeCell ref="G15:H15"/>
    <mergeCell ref="G4:J5"/>
    <mergeCell ref="B8:B9"/>
    <mergeCell ref="D8:D9"/>
    <mergeCell ref="G8:G9"/>
    <mergeCell ref="J8:J9"/>
    <mergeCell ref="J10:J11"/>
  </mergeCells>
  <printOptions/>
  <pageMargins left="0.58" right="0.21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三井海上火災保険株式会社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三井海上火災保険株式会社</dc:creator>
  <cp:keywords/>
  <dc:description/>
  <cp:lastModifiedBy>MS&amp;AD INSURANCE GROUP</cp:lastModifiedBy>
  <cp:lastPrinted>2024-02-29T05:31:35Z</cp:lastPrinted>
  <dcterms:created xsi:type="dcterms:W3CDTF">2003-04-14T07:06:41Z</dcterms:created>
  <dcterms:modified xsi:type="dcterms:W3CDTF">2024-02-29T05:39:19Z</dcterms:modified>
  <cp:category/>
  <cp:version/>
  <cp:contentType/>
  <cp:contentStatus/>
</cp:coreProperties>
</file>